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0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avirobbi/Downloads/"/>
    </mc:Choice>
  </mc:AlternateContent>
  <xr:revisionPtr revIDLastSave="0" documentId="13_ncr:1_{6538AB86-056D-064B-833F-76947964EED9}" xr6:coauthVersionLast="47" xr6:coauthVersionMax="47" xr10:uidLastSave="{00000000-0000-0000-0000-000000000000}"/>
  <bookViews>
    <workbookView xWindow="160" yWindow="920" windowWidth="29080" windowHeight="16500" xr2:uid="{00000000-000D-0000-FFFF-FFFF00000000}"/>
  </bookViews>
  <sheets>
    <sheet name="Asset Planner" sheetId="1" r:id="rId1"/>
    <sheet name="How it works" sheetId="2" r:id="rId2"/>
    <sheet name="Dashboard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3" l="1"/>
  <c r="B9" i="3" s="1"/>
  <c r="G26" i="1"/>
  <c r="H26" i="1" s="1"/>
  <c r="G25" i="1"/>
  <c r="J25" i="1" s="1"/>
  <c r="G24" i="1"/>
  <c r="H24" i="1" s="1"/>
  <c r="G23" i="1"/>
  <c r="J23" i="1" s="1"/>
  <c r="G22" i="1"/>
  <c r="H22" i="1" s="1"/>
  <c r="G21" i="1"/>
  <c r="J21" i="1" s="1"/>
  <c r="G20" i="1"/>
  <c r="H20" i="1" s="1"/>
  <c r="G19" i="1"/>
  <c r="J19" i="1" s="1"/>
  <c r="G18" i="1"/>
  <c r="H18" i="1" s="1"/>
  <c r="G17" i="1"/>
  <c r="J17" i="1" s="1"/>
  <c r="G16" i="1"/>
  <c r="H16" i="1" s="1"/>
  <c r="G15" i="1"/>
  <c r="J15" i="1" s="1"/>
  <c r="G14" i="1"/>
  <c r="H14" i="1" s="1"/>
  <c r="G13" i="1"/>
  <c r="J13" i="1" s="1"/>
  <c r="G12" i="1"/>
  <c r="H12" i="1" s="1"/>
  <c r="G11" i="1"/>
  <c r="J11" i="1" s="1"/>
  <c r="G10" i="1"/>
  <c r="H10" i="1" s="1"/>
  <c r="G9" i="1"/>
  <c r="J9" i="1" s="1"/>
  <c r="G8" i="1"/>
  <c r="J8" i="1" s="1"/>
  <c r="G7" i="1"/>
  <c r="H7" i="1" s="1"/>
  <c r="G6" i="1"/>
  <c r="J6" i="1" s="1"/>
  <c r="G5" i="1"/>
  <c r="H5" i="1" s="1"/>
  <c r="M7" i="1" l="1"/>
  <c r="I12" i="1"/>
  <c r="I20" i="1"/>
  <c r="I24" i="1"/>
  <c r="M5" i="1"/>
  <c r="I16" i="1"/>
  <c r="I7" i="1"/>
  <c r="J12" i="1"/>
  <c r="J16" i="1"/>
  <c r="J20" i="1"/>
  <c r="J24" i="1"/>
  <c r="J7" i="1"/>
  <c r="M12" i="1"/>
  <c r="M16" i="1"/>
  <c r="M20" i="1"/>
  <c r="M24" i="1"/>
  <c r="I18" i="1"/>
  <c r="I26" i="1"/>
  <c r="J14" i="1"/>
  <c r="J18" i="1"/>
  <c r="J22" i="1"/>
  <c r="J26" i="1"/>
  <c r="I10" i="1"/>
  <c r="I14" i="1"/>
  <c r="I22" i="1"/>
  <c r="I5" i="1"/>
  <c r="J10" i="1"/>
  <c r="J5" i="1"/>
  <c r="M10" i="1"/>
  <c r="M14" i="1"/>
  <c r="M18" i="1"/>
  <c r="M22" i="1"/>
  <c r="M26" i="1"/>
  <c r="B3" i="3"/>
  <c r="B10" i="3" s="1"/>
  <c r="H6" i="1"/>
  <c r="H9" i="1"/>
  <c r="H11" i="1"/>
  <c r="H13" i="1"/>
  <c r="H15" i="1"/>
  <c r="H19" i="1"/>
  <c r="H21" i="1"/>
  <c r="H23" i="1"/>
  <c r="H8" i="1"/>
  <c r="H25" i="1"/>
  <c r="H17" i="1"/>
  <c r="M6" i="1"/>
  <c r="M8" i="1"/>
  <c r="M9" i="1"/>
  <c r="M11" i="1"/>
  <c r="M13" i="1"/>
  <c r="M15" i="1"/>
  <c r="M17" i="1"/>
  <c r="M19" i="1"/>
  <c r="M21" i="1"/>
  <c r="M23" i="1"/>
  <c r="M25" i="1"/>
  <c r="I6" i="1"/>
  <c r="I8" i="1"/>
  <c r="I9" i="1"/>
  <c r="I11" i="1"/>
  <c r="I13" i="1"/>
  <c r="I15" i="1"/>
  <c r="I17" i="1"/>
  <c r="I19" i="1"/>
  <c r="I21" i="1"/>
  <c r="I23" i="1"/>
  <c r="I25" i="1"/>
  <c r="B7" i="3" l="1"/>
  <c r="B4" i="3"/>
  <c r="B5" i="3"/>
</calcChain>
</file>

<file path=xl/sharedStrings.xml><?xml version="1.0" encoding="utf-8"?>
<sst xmlns="http://schemas.openxmlformats.org/spreadsheetml/2006/main" count="41" uniqueCount="39">
  <si>
    <t>Item / Appliance</t>
  </si>
  <si>
    <t>Current Replacement Cost</t>
  </si>
  <si>
    <t>Years Left (till replace)</t>
  </si>
  <si>
    <t>Inflation rate (annual)</t>
  </si>
  <si>
    <t>Return rate on savings (annual)</t>
  </si>
  <si>
    <t>Frequency (Monthly/Yearly)</t>
  </si>
  <si>
    <t>Future Replacement Cost</t>
  </si>
  <si>
    <t>Monthly Saving Needed</t>
  </si>
  <si>
    <t>Yearly Saving Needed</t>
  </si>
  <si>
    <t>Lump Sum Needed Today</t>
  </si>
  <si>
    <t>Notes</t>
  </si>
  <si>
    <t>Saved so far (today)</t>
  </si>
  <si>
    <t>Progress %</t>
  </si>
  <si>
    <t>Asset Replacement Planner: Depreciation Fund + Future Value + Dashboard</t>
  </si>
  <si>
    <t>Enter: Item, Current cost, Years left, Inflation, Return on savings, and Saved so far.
Outputs: Future replacement cost and the monthly/yearly savings needed to reach it.
Rates can be typed as 6% or 0.06. PMT assumes end-of-period payments (ordinary annuity).</t>
  </si>
  <si>
    <t>Car</t>
  </si>
  <si>
    <t>Monthly</t>
  </si>
  <si>
    <t>Laptop</t>
  </si>
  <si>
    <t>Refrigerator</t>
  </si>
  <si>
    <t>Yearly</t>
  </si>
  <si>
    <t>Tip: Progress compares 'Saved so far' to the FUTURE replacement cost. If you prefer tracking against 'Lump Sum Needed Today', change the formula in column M.</t>
  </si>
  <si>
    <t>How this planner works</t>
  </si>
  <si>
    <t>1) Future Replacement Cost = Current Cost × (1 + Inflation)^Years Left.</t>
  </si>
  <si>
    <t>2) Monthly Saving Needed (PMT) = FV × i / ((1 + i)^n − 1), where i = monthly rate, n = months.</t>
  </si>
  <si>
    <t xml:space="preserve">   Monthly rate i = (1 + annual return)^(1/12) − 1.</t>
  </si>
  <si>
    <t>3) Yearly Saving Needed uses the same PMT formula with yearly rate and years.</t>
  </si>
  <si>
    <t>4) Lump Sum Needed Today = FV / (1 + annual return)^Years (or FV if return is 0%).</t>
  </si>
  <si>
    <t>5) Progress % = Saved so far / Future Replacement Cost (capped at 100%).</t>
  </si>
  <si>
    <t>6) Enter rates as 6% or 0.06. Leave blanks if unknown; outputs appear when inputs are complete.</t>
  </si>
  <si>
    <t>7) This tool is for education/planning; adjust inputs periodically.</t>
  </si>
  <si>
    <t>Summary Dashboard</t>
  </si>
  <si>
    <t>Total Future Replacement Cost</t>
  </si>
  <si>
    <t>Total Monthly Saving Needed</t>
  </si>
  <si>
    <t>Total Yearly Saving Needed</t>
  </si>
  <si>
    <t>Total Saved so far</t>
  </si>
  <si>
    <t>Overall Progress</t>
  </si>
  <si>
    <t>Saved</t>
  </si>
  <si>
    <t>Remaining</t>
  </si>
  <si>
    <t>Bike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</si>
</sst>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₹#,##0"/>
    <numFmt numFmtId="165" formatCode="\₹#,##0.00"/>
    <numFmt numFmtId="166" formatCode="0.0%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rgb="FF666666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164" fontId="2" fillId="0" borderId="0" xfId="0" applyNumberFormat="1" applyFont="1"/>
    <xf numFmtId="1" fontId="2" fillId="0" borderId="0" xfId="0" applyNumberFormat="1" applyFont="1"/>
    <xf numFmtId="10" fontId="2" fillId="0" borderId="0" xfId="0" applyNumberFormat="1" applyFont="1"/>
    <xf numFmtId="165" fontId="3" fillId="0" borderId="0" xfId="0" applyNumberFormat="1" applyFont="1"/>
    <xf numFmtId="166" fontId="3" fillId="0" borderId="0" xfId="0" applyNumberFormat="1" applyFont="1"/>
    <xf numFmtId="0" fontId="3" fillId="2" borderId="1" xfId="0" applyFont="1" applyFill="1" applyBorder="1"/>
    <xf numFmtId="0" fontId="4" fillId="0" borderId="0" xfId="0" applyFont="1"/>
    <xf numFmtId="0" fontId="1" fillId="3" borderId="0" xfId="0" applyFont="1" applyFill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Saved vs Remaining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tx>
            <c:v>Overall Progress</c:v>
          </c:tx>
          <c:dPt>
            <c:idx val="0"/>
            <c:bubble3D val="0"/>
            <c:spPr>
              <a:solidFill>
                <a:srgbClr val="5CB85C"/>
              </a:solidFill>
            </c:spPr>
            <c:extLst>
              <c:ext xmlns:c16="http://schemas.microsoft.com/office/drawing/2014/chart" uri="{C3380CC4-5D6E-409C-BE32-E72D297353CC}">
                <c16:uniqueId val="{00000000-0182-4949-A85D-1786CD7186FB}"/>
              </c:ext>
            </c:extLst>
          </c:dPt>
          <c:dPt>
            <c:idx val="1"/>
            <c:bubble3D val="0"/>
            <c:spPr>
              <a:solidFill>
                <a:srgbClr val="D9534F"/>
              </a:solidFill>
            </c:spPr>
            <c:extLst>
              <c:ext xmlns:c16="http://schemas.microsoft.com/office/drawing/2014/chart" uri="{C3380CC4-5D6E-409C-BE32-E72D297353CC}">
                <c16:uniqueId val="{00000001-0182-4949-A85D-1786CD7186FB}"/>
              </c:ext>
            </c:extLst>
          </c:dPt>
          <c:cat>
            <c:strRef>
              <c:f>Dashboard!$A$9:$A$10</c:f>
              <c:strCache>
                <c:ptCount val="2"/>
                <c:pt idx="0">
                  <c:v>Saved</c:v>
                </c:pt>
                <c:pt idx="1">
                  <c:v>Remaining</c:v>
                </c:pt>
              </c:strCache>
            </c:strRef>
          </c:cat>
          <c:val>
            <c:numRef>
              <c:f>Dashboard!$B$9:$B$10</c:f>
              <c:numCache>
                <c:formatCode>General</c:formatCode>
                <c:ptCount val="2"/>
                <c:pt idx="0">
                  <c:v>103000</c:v>
                </c:pt>
                <c:pt idx="1">
                  <c:v>1100428.6011218287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182-4949-A85D-1786CD718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0"/>
      </c:doughnutChart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Monthly Savings Needed by Item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Monthly Saving Needed</c:v>
          </c:tx>
          <c:invertIfNegative val="0"/>
          <c:cat>
            <c:strRef>
              <c:f>'Asset Planner'!$A$5:$A$26</c:f>
              <c:strCache>
                <c:ptCount val="4"/>
                <c:pt idx="0">
                  <c:v>Car</c:v>
                </c:pt>
                <c:pt idx="1">
                  <c:v>Laptop</c:v>
                </c:pt>
                <c:pt idx="2">
                  <c:v>Refrigerator</c:v>
                </c:pt>
                <c:pt idx="3">
                  <c:v>Bike</c:v>
                </c:pt>
              </c:strCache>
            </c:strRef>
          </c:cat>
          <c:val>
            <c:numRef>
              <c:f>'Asset Planner'!$H$5:$H$26</c:f>
              <c:numCache>
                <c:formatCode>\₹#,##0.00</c:formatCode>
                <c:ptCount val="22"/>
                <c:pt idx="0">
                  <c:v>7230.8161433629675</c:v>
                </c:pt>
                <c:pt idx="1">
                  <c:v>1351.9661917789019</c:v>
                </c:pt>
                <c:pt idx="2">
                  <c:v>285.68456129888193</c:v>
                </c:pt>
                <c:pt idx="3">
                  <c:v>3077.8878826815899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9-2043-8ADC-ADE79D0415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20001"/>
        <c:axId val="50020002"/>
      </c:barChart>
      <c:catAx>
        <c:axId val="5002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Item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50020002"/>
        <c:crosses val="autoZero"/>
        <c:auto val="1"/>
        <c:lblAlgn val="ctr"/>
        <c:lblOffset val="100"/>
        <c:noMultiLvlLbl val="0"/>
      </c:catAx>
      <c:valAx>
        <c:axId val="5002000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₹ per month</a:t>
                </a:r>
              </a:p>
            </c:rich>
          </c:tx>
          <c:overlay val="0"/>
        </c:title>
        <c:numFmt formatCode="\₹#,##0.00" sourceLinked="1"/>
        <c:majorTickMark val="out"/>
        <c:minorTickMark val="none"/>
        <c:tickLblPos val="nextTo"/>
        <c:crossAx val="50020001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11</xdr:col>
      <xdr:colOff>152400</xdr:colOff>
      <xdr:row>16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17</xdr:row>
      <xdr:rowOff>0</xdr:rowOff>
    </xdr:from>
    <xdr:to>
      <xdr:col>11</xdr:col>
      <xdr:colOff>152400</xdr:colOff>
      <xdr:row>32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zoomScale="150" zoomScaleNormal="150" workbookViewId="0">
      <selection activeCell="B13" sqref="B13"/>
    </sheetView>
  </sheetViews>
  <sheetFormatPr baseColWidth="10" defaultColWidth="8.83203125" defaultRowHeight="14" x14ac:dyDescent="0.15"/>
  <cols>
    <col min="1" max="1" width="26.6640625" style="2" customWidth="1"/>
    <col min="2" max="2" width="22.6640625" style="3" customWidth="1"/>
    <col min="3" max="3" width="20.6640625" style="4" customWidth="1"/>
    <col min="4" max="4" width="20.6640625" style="5" customWidth="1"/>
    <col min="5" max="5" width="26.6640625" style="5" customWidth="1"/>
    <col min="6" max="6" width="25" style="2" bestFit="1" customWidth="1"/>
    <col min="7" max="10" width="22.6640625" style="6" customWidth="1"/>
    <col min="11" max="11" width="30.6640625" style="2" customWidth="1"/>
    <col min="12" max="12" width="22.6640625" style="3" customWidth="1"/>
    <col min="13" max="13" width="16.6640625" style="7" customWidth="1"/>
    <col min="14" max="16384" width="8.83203125" style="2"/>
  </cols>
  <sheetData>
    <row r="1" spans="1:13" s="1" customFormat="1" ht="24" customHeight="1" x14ac:dyDescent="0.2">
      <c r="A1" s="10" t="s">
        <v>13</v>
      </c>
      <c r="B1" s="10"/>
      <c r="C1" s="10"/>
      <c r="D1" s="10"/>
    </row>
    <row r="2" spans="1:13" ht="48" customHeight="1" x14ac:dyDescent="0.15">
      <c r="A2" s="2" t="s">
        <v>14</v>
      </c>
    </row>
    <row r="4" spans="1:13" x14ac:dyDescent="0.15">
      <c r="A4" s="8" t="s">
        <v>0</v>
      </c>
      <c r="B4" s="8" t="s">
        <v>1</v>
      </c>
      <c r="C4" s="8" t="s">
        <v>2</v>
      </c>
      <c r="D4" s="8" t="s">
        <v>3</v>
      </c>
      <c r="E4" s="8" t="s">
        <v>4</v>
      </c>
      <c r="F4" s="8" t="s">
        <v>5</v>
      </c>
      <c r="G4" s="8" t="s">
        <v>6</v>
      </c>
      <c r="H4" s="8" t="s">
        <v>7</v>
      </c>
      <c r="I4" s="8" t="s">
        <v>8</v>
      </c>
      <c r="J4" s="8" t="s">
        <v>9</v>
      </c>
      <c r="K4" s="8" t="s">
        <v>10</v>
      </c>
      <c r="L4" s="8" t="s">
        <v>11</v>
      </c>
      <c r="M4" s="8" t="s">
        <v>12</v>
      </c>
    </row>
    <row r="5" spans="1:13" x14ac:dyDescent="0.15">
      <c r="A5" s="2" t="s">
        <v>15</v>
      </c>
      <c r="B5" s="3">
        <v>600000</v>
      </c>
      <c r="C5" s="4">
        <v>8</v>
      </c>
      <c r="D5" s="5">
        <v>0.06</v>
      </c>
      <c r="E5" s="5">
        <v>0.08</v>
      </c>
      <c r="F5" s="2" t="s">
        <v>16</v>
      </c>
      <c r="G5" s="6">
        <f t="shared" ref="G5:G26" si="0">IF(OR(B5="",D5="",C5=""),"",B5*(1+D5)^C5)</f>
        <v>956308.8447185054</v>
      </c>
      <c r="H5" s="6">
        <f t="shared" ref="H5:H26" si="1">IF(OR(G5="",C5="",E5=""),"",IF((POWER(1+E5,1/12)-1)=0,G5/C5*12,G5*(POWER(1+E5,1/12)-1)/(POWER(1+(POWER(1+E5,1/12)-1),C5*12)-1)))</f>
        <v>7230.8161433629675</v>
      </c>
      <c r="I5" s="6">
        <f t="shared" ref="I5:I26" si="2">IF(OR(G5="",C5="",E5=""),"",IF(E5=0,G5/C5,G5*E5/(POWER(1+E5,C5)-1)))</f>
        <v>89907.147088052268</v>
      </c>
      <c r="J5" s="6">
        <f t="shared" ref="J5:J26" si="3">IF(G5="","",IF(E5=0,G5,G5/(1+E5)^C5))</f>
        <v>516663.91277544008</v>
      </c>
      <c r="L5" s="3">
        <v>90000</v>
      </c>
      <c r="M5" s="7">
        <f t="shared" ref="M5:M26" si="4">IF(OR(L5="",G5="",G5=0),"",MIN(1,L5/G5))</f>
        <v>9.4111855701273978E-2</v>
      </c>
    </row>
    <row r="6" spans="1:13" x14ac:dyDescent="0.15">
      <c r="A6" s="2" t="s">
        <v>17</v>
      </c>
      <c r="B6" s="3">
        <v>60000</v>
      </c>
      <c r="C6" s="4">
        <v>4</v>
      </c>
      <c r="D6" s="5">
        <v>0.06</v>
      </c>
      <c r="E6" s="5">
        <v>0.08</v>
      </c>
      <c r="F6" s="2" t="s">
        <v>16</v>
      </c>
      <c r="G6" s="6">
        <f t="shared" si="0"/>
        <v>75748.617600000012</v>
      </c>
      <c r="H6" s="6">
        <f t="shared" si="1"/>
        <v>1351.9661917789019</v>
      </c>
      <c r="I6" s="6">
        <f t="shared" si="2"/>
        <v>16810.19415407339</v>
      </c>
      <c r="J6" s="6">
        <f t="shared" si="3"/>
        <v>55677.49524406284</v>
      </c>
      <c r="L6" s="3">
        <v>10000</v>
      </c>
      <c r="M6" s="7">
        <f t="shared" si="4"/>
        <v>0.13201561053967009</v>
      </c>
    </row>
    <row r="7" spans="1:13" x14ac:dyDescent="0.15">
      <c r="A7" s="2" t="s">
        <v>18</v>
      </c>
      <c r="B7" s="3">
        <v>30000</v>
      </c>
      <c r="C7" s="4">
        <v>10</v>
      </c>
      <c r="D7" s="5">
        <v>0.05</v>
      </c>
      <c r="E7" s="5">
        <v>7.0000000000000007E-2</v>
      </c>
      <c r="F7" s="2" t="s">
        <v>19</v>
      </c>
      <c r="G7" s="6">
        <f t="shared" si="0"/>
        <v>48866.838803323248</v>
      </c>
      <c r="H7" s="6">
        <f t="shared" si="1"/>
        <v>285.68456129888193</v>
      </c>
      <c r="I7" s="6">
        <f t="shared" si="2"/>
        <v>3536.8597587652198</v>
      </c>
      <c r="J7" s="6">
        <f t="shared" si="3"/>
        <v>24841.422914530733</v>
      </c>
      <c r="L7" s="3">
        <v>3000</v>
      </c>
      <c r="M7" s="7">
        <f t="shared" si="4"/>
        <v>6.1391325354075932E-2</v>
      </c>
    </row>
    <row r="8" spans="1:13" x14ac:dyDescent="0.15">
      <c r="A8" s="2" t="s">
        <v>38</v>
      </c>
      <c r="B8" s="3">
        <v>100000</v>
      </c>
      <c r="C8" s="4">
        <v>3</v>
      </c>
      <c r="D8" s="5">
        <v>7.0000000000000007E-2</v>
      </c>
      <c r="E8" s="5">
        <v>7.0000000000000007E-2</v>
      </c>
      <c r="F8" s="2" t="s">
        <v>16</v>
      </c>
      <c r="G8" s="6">
        <f t="shared" si="0"/>
        <v>122504.30000000002</v>
      </c>
      <c r="H8" s="6">
        <f t="shared" si="1"/>
        <v>3077.8878826815899</v>
      </c>
      <c r="I8" s="6">
        <f t="shared" si="2"/>
        <v>38105.166568166962</v>
      </c>
      <c r="J8" s="6">
        <f t="shared" si="3"/>
        <v>100000</v>
      </c>
      <c r="M8" s="7" t="str">
        <f t="shared" si="4"/>
        <v/>
      </c>
    </row>
    <row r="9" spans="1:13" x14ac:dyDescent="0.15">
      <c r="G9" s="6" t="str">
        <f t="shared" si="0"/>
        <v/>
      </c>
      <c r="H9" s="6" t="str">
        <f t="shared" si="1"/>
        <v/>
      </c>
      <c r="I9" s="6" t="str">
        <f t="shared" si="2"/>
        <v/>
      </c>
      <c r="J9" s="6" t="str">
        <f t="shared" si="3"/>
        <v/>
      </c>
      <c r="M9" s="7" t="str">
        <f t="shared" si="4"/>
        <v/>
      </c>
    </row>
    <row r="10" spans="1:13" x14ac:dyDescent="0.15">
      <c r="G10" s="6" t="str">
        <f t="shared" si="0"/>
        <v/>
      </c>
      <c r="H10" s="6" t="str">
        <f t="shared" si="1"/>
        <v/>
      </c>
      <c r="I10" s="6" t="str">
        <f t="shared" si="2"/>
        <v/>
      </c>
      <c r="J10" s="6" t="str">
        <f t="shared" si="3"/>
        <v/>
      </c>
      <c r="M10" s="7" t="str">
        <f t="shared" si="4"/>
        <v/>
      </c>
    </row>
    <row r="11" spans="1:13" x14ac:dyDescent="0.15">
      <c r="G11" s="6" t="str">
        <f t="shared" si="0"/>
        <v/>
      </c>
      <c r="H11" s="6" t="str">
        <f t="shared" si="1"/>
        <v/>
      </c>
      <c r="I11" s="6" t="str">
        <f t="shared" si="2"/>
        <v/>
      </c>
      <c r="J11" s="6" t="str">
        <f t="shared" si="3"/>
        <v/>
      </c>
      <c r="M11" s="7" t="str">
        <f t="shared" si="4"/>
        <v/>
      </c>
    </row>
    <row r="12" spans="1:13" x14ac:dyDescent="0.15">
      <c r="G12" s="6" t="str">
        <f t="shared" si="0"/>
        <v/>
      </c>
      <c r="H12" s="6" t="str">
        <f t="shared" si="1"/>
        <v/>
      </c>
      <c r="I12" s="6" t="str">
        <f t="shared" si="2"/>
        <v/>
      </c>
      <c r="J12" s="6" t="str">
        <f t="shared" si="3"/>
        <v/>
      </c>
      <c r="M12" s="7" t="str">
        <f t="shared" si="4"/>
        <v/>
      </c>
    </row>
    <row r="13" spans="1:13" x14ac:dyDescent="0.15">
      <c r="G13" s="6" t="str">
        <f t="shared" si="0"/>
        <v/>
      </c>
      <c r="H13" s="6" t="str">
        <f t="shared" si="1"/>
        <v/>
      </c>
      <c r="I13" s="6" t="str">
        <f t="shared" si="2"/>
        <v/>
      </c>
      <c r="J13" s="6" t="str">
        <f t="shared" si="3"/>
        <v/>
      </c>
      <c r="M13" s="7" t="str">
        <f t="shared" si="4"/>
        <v/>
      </c>
    </row>
    <row r="14" spans="1:13" x14ac:dyDescent="0.15">
      <c r="G14" s="6" t="str">
        <f t="shared" si="0"/>
        <v/>
      </c>
      <c r="H14" s="6" t="str">
        <f t="shared" si="1"/>
        <v/>
      </c>
      <c r="I14" s="6" t="str">
        <f t="shared" si="2"/>
        <v/>
      </c>
      <c r="J14" s="6" t="str">
        <f t="shared" si="3"/>
        <v/>
      </c>
      <c r="M14" s="7" t="str">
        <f t="shared" si="4"/>
        <v/>
      </c>
    </row>
    <row r="15" spans="1:13" x14ac:dyDescent="0.15">
      <c r="G15" s="6" t="str">
        <f t="shared" si="0"/>
        <v/>
      </c>
      <c r="H15" s="6" t="str">
        <f t="shared" si="1"/>
        <v/>
      </c>
      <c r="I15" s="6" t="str">
        <f t="shared" si="2"/>
        <v/>
      </c>
      <c r="J15" s="6" t="str">
        <f t="shared" si="3"/>
        <v/>
      </c>
      <c r="M15" s="7" t="str">
        <f t="shared" si="4"/>
        <v/>
      </c>
    </row>
    <row r="16" spans="1:13" x14ac:dyDescent="0.15">
      <c r="G16" s="6" t="str">
        <f t="shared" si="0"/>
        <v/>
      </c>
      <c r="H16" s="6" t="str">
        <f t="shared" si="1"/>
        <v/>
      </c>
      <c r="I16" s="6" t="str">
        <f t="shared" si="2"/>
        <v/>
      </c>
      <c r="J16" s="6" t="str">
        <f t="shared" si="3"/>
        <v/>
      </c>
      <c r="M16" s="7" t="str">
        <f t="shared" si="4"/>
        <v/>
      </c>
    </row>
    <row r="17" spans="1:13" x14ac:dyDescent="0.15">
      <c r="G17" s="6" t="str">
        <f t="shared" si="0"/>
        <v/>
      </c>
      <c r="H17" s="6" t="str">
        <f t="shared" si="1"/>
        <v/>
      </c>
      <c r="I17" s="6" t="str">
        <f t="shared" si="2"/>
        <v/>
      </c>
      <c r="J17" s="6" t="str">
        <f t="shared" si="3"/>
        <v/>
      </c>
      <c r="M17" s="7" t="str">
        <f t="shared" si="4"/>
        <v/>
      </c>
    </row>
    <row r="18" spans="1:13" x14ac:dyDescent="0.15">
      <c r="G18" s="6" t="str">
        <f t="shared" si="0"/>
        <v/>
      </c>
      <c r="H18" s="6" t="str">
        <f t="shared" si="1"/>
        <v/>
      </c>
      <c r="I18" s="6" t="str">
        <f t="shared" si="2"/>
        <v/>
      </c>
      <c r="J18" s="6" t="str">
        <f t="shared" si="3"/>
        <v/>
      </c>
      <c r="M18" s="7" t="str">
        <f t="shared" si="4"/>
        <v/>
      </c>
    </row>
    <row r="19" spans="1:13" x14ac:dyDescent="0.15">
      <c r="G19" s="6" t="str">
        <f t="shared" si="0"/>
        <v/>
      </c>
      <c r="H19" s="6" t="str">
        <f t="shared" si="1"/>
        <v/>
      </c>
      <c r="I19" s="6" t="str">
        <f t="shared" si="2"/>
        <v/>
      </c>
      <c r="J19" s="6" t="str">
        <f t="shared" si="3"/>
        <v/>
      </c>
      <c r="M19" s="7" t="str">
        <f t="shared" si="4"/>
        <v/>
      </c>
    </row>
    <row r="20" spans="1:13" x14ac:dyDescent="0.15">
      <c r="G20" s="6" t="str">
        <f t="shared" si="0"/>
        <v/>
      </c>
      <c r="H20" s="6" t="str">
        <f t="shared" si="1"/>
        <v/>
      </c>
      <c r="I20" s="6" t="str">
        <f t="shared" si="2"/>
        <v/>
      </c>
      <c r="J20" s="6" t="str">
        <f t="shared" si="3"/>
        <v/>
      </c>
      <c r="M20" s="7" t="str">
        <f t="shared" si="4"/>
        <v/>
      </c>
    </row>
    <row r="21" spans="1:13" x14ac:dyDescent="0.15">
      <c r="G21" s="6" t="str">
        <f t="shared" si="0"/>
        <v/>
      </c>
      <c r="H21" s="6" t="str">
        <f t="shared" si="1"/>
        <v/>
      </c>
      <c r="I21" s="6" t="str">
        <f t="shared" si="2"/>
        <v/>
      </c>
      <c r="J21" s="6" t="str">
        <f t="shared" si="3"/>
        <v/>
      </c>
      <c r="M21" s="7" t="str">
        <f t="shared" si="4"/>
        <v/>
      </c>
    </row>
    <row r="22" spans="1:13" x14ac:dyDescent="0.15">
      <c r="G22" s="6" t="str">
        <f t="shared" si="0"/>
        <v/>
      </c>
      <c r="H22" s="6" t="str">
        <f t="shared" si="1"/>
        <v/>
      </c>
      <c r="I22" s="6" t="str">
        <f t="shared" si="2"/>
        <v/>
      </c>
      <c r="J22" s="6" t="str">
        <f t="shared" si="3"/>
        <v/>
      </c>
      <c r="M22" s="7" t="str">
        <f t="shared" si="4"/>
        <v/>
      </c>
    </row>
    <row r="23" spans="1:13" x14ac:dyDescent="0.15">
      <c r="G23" s="6" t="str">
        <f t="shared" si="0"/>
        <v/>
      </c>
      <c r="H23" s="6" t="str">
        <f t="shared" si="1"/>
        <v/>
      </c>
      <c r="I23" s="6" t="str">
        <f t="shared" si="2"/>
        <v/>
      </c>
      <c r="J23" s="6" t="str">
        <f t="shared" si="3"/>
        <v/>
      </c>
      <c r="M23" s="7" t="str">
        <f t="shared" si="4"/>
        <v/>
      </c>
    </row>
    <row r="24" spans="1:13" x14ac:dyDescent="0.15">
      <c r="G24" s="6" t="str">
        <f t="shared" si="0"/>
        <v/>
      </c>
      <c r="H24" s="6" t="str">
        <f t="shared" si="1"/>
        <v/>
      </c>
      <c r="I24" s="6" t="str">
        <f t="shared" si="2"/>
        <v/>
      </c>
      <c r="J24" s="6" t="str">
        <f t="shared" si="3"/>
        <v/>
      </c>
      <c r="M24" s="7" t="str">
        <f t="shared" si="4"/>
        <v/>
      </c>
    </row>
    <row r="25" spans="1:13" x14ac:dyDescent="0.15">
      <c r="G25" s="6" t="str">
        <f t="shared" si="0"/>
        <v/>
      </c>
      <c r="H25" s="6" t="str">
        <f t="shared" si="1"/>
        <v/>
      </c>
      <c r="I25" s="6" t="str">
        <f t="shared" si="2"/>
        <v/>
      </c>
      <c r="J25" s="6" t="str">
        <f t="shared" si="3"/>
        <v/>
      </c>
      <c r="M25" s="7" t="str">
        <f t="shared" si="4"/>
        <v/>
      </c>
    </row>
    <row r="26" spans="1:13" x14ac:dyDescent="0.15">
      <c r="G26" s="6" t="str">
        <f t="shared" si="0"/>
        <v/>
      </c>
      <c r="H26" s="6" t="str">
        <f t="shared" si="1"/>
        <v/>
      </c>
      <c r="I26" s="6" t="str">
        <f t="shared" si="2"/>
        <v/>
      </c>
      <c r="J26" s="6" t="str">
        <f t="shared" si="3"/>
        <v/>
      </c>
      <c r="M26" s="7" t="str">
        <f t="shared" si="4"/>
        <v/>
      </c>
    </row>
    <row r="28" spans="1:13" x14ac:dyDescent="0.15">
      <c r="A28" s="9" t="s">
        <v>20</v>
      </c>
    </row>
  </sheetData>
  <conditionalFormatting sqref="M5:M26">
    <cfRule type="dataBar" priority="4">
      <dataBar>
        <cfvo type="min"/>
        <cfvo type="max"/>
        <color rgb="FF5CB85C"/>
      </dataBar>
      <extLst>
        <ext xmlns:x14="http://schemas.microsoft.com/office/spreadsheetml/2009/9/main" uri="{B025F937-C7B1-47D3-B67F-A62EFF666E3E}">
          <x14:id>{DA7ABA51-AAAA-BBBB-0001-000000000001}</x14:id>
        </ext>
      </extLst>
    </cfRule>
  </conditionalFormatting>
  <dataValidations count="2">
    <dataValidation type="list" allowBlank="1" showInputMessage="1" showErrorMessage="1" sqref="F5:F26" xr:uid="{00000000-0002-0000-0000-000000000000}">
      <formula1>"Monthly,Yearly"</formula1>
    </dataValidation>
    <dataValidation type="decimal" operator="greaterThanOrEqual" allowBlank="1" showInputMessage="1" showErrorMessage="1" sqref="B5:E26 L5:L26" xr:uid="{00000000-0002-0000-0000-000001000000}">
      <formula1>0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A7ABA51-AAAA-BBBB-0001-000000000001}">
            <x14:dataBar minLength="0" maxLength="100" border="1" gradient="0" negativeBarBorderColorSameAsPositive="0">
              <x14:cfvo type="autoMin"/>
              <x14:cfvo type="autoMax"/>
              <x14:borderColor rgb="FF5CB85C"/>
              <x14:negativeFillColor rgb="FFFF0000"/>
              <x14:negativeBorderColor rgb="FFFF0000"/>
              <x14:axisColor rgb="FF000000"/>
            </x14:dataBar>
          </x14:cfRule>
          <xm:sqref>M5:M26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>
      <selection activeCell="E35" sqref="E35"/>
    </sheetView>
  </sheetViews>
  <sheetFormatPr baseColWidth="10" defaultColWidth="8.83203125" defaultRowHeight="14" x14ac:dyDescent="0.15"/>
  <cols>
    <col min="1" max="16384" width="8.83203125" style="2"/>
  </cols>
  <sheetData>
    <row r="1" spans="1:1" s="11" customFormat="1" ht="22" customHeight="1" x14ac:dyDescent="0.2">
      <c r="A1" s="11" t="s">
        <v>21</v>
      </c>
    </row>
    <row r="2" spans="1:1" x14ac:dyDescent="0.15">
      <c r="A2" s="2" t="s">
        <v>22</v>
      </c>
    </row>
    <row r="3" spans="1:1" x14ac:dyDescent="0.15">
      <c r="A3" s="2" t="s">
        <v>23</v>
      </c>
    </row>
    <row r="4" spans="1:1" x14ac:dyDescent="0.15">
      <c r="A4" s="2" t="s">
        <v>24</v>
      </c>
    </row>
    <row r="5" spans="1:1" x14ac:dyDescent="0.15">
      <c r="A5" s="2" t="s">
        <v>25</v>
      </c>
    </row>
    <row r="6" spans="1:1" x14ac:dyDescent="0.15">
      <c r="A6" s="2" t="s">
        <v>26</v>
      </c>
    </row>
    <row r="7" spans="1:1" x14ac:dyDescent="0.15">
      <c r="A7" s="2" t="s">
        <v>27</v>
      </c>
    </row>
    <row r="8" spans="1:1" x14ac:dyDescent="0.15">
      <c r="A8" s="2" t="s">
        <v>28</v>
      </c>
    </row>
    <row r="9" spans="1:1" x14ac:dyDescent="0.15">
      <c r="A9" s="2" t="s">
        <v>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"/>
  <sheetViews>
    <sheetView workbookViewId="0">
      <selection activeCell="A19" sqref="A19"/>
    </sheetView>
  </sheetViews>
  <sheetFormatPr baseColWidth="10" defaultColWidth="8.83203125" defaultRowHeight="14" x14ac:dyDescent="0.15"/>
  <cols>
    <col min="1" max="1" width="32.6640625" style="2" customWidth="1"/>
    <col min="2" max="3" width="22.6640625" style="2" customWidth="1"/>
    <col min="4" max="16384" width="8.83203125" style="2"/>
  </cols>
  <sheetData>
    <row r="1" spans="1:2" s="1" customFormat="1" ht="26" customHeight="1" x14ac:dyDescent="0.2">
      <c r="A1" s="1" t="s">
        <v>30</v>
      </c>
    </row>
    <row r="3" spans="1:2" x14ac:dyDescent="0.15">
      <c r="A3" s="2" t="s">
        <v>31</v>
      </c>
      <c r="B3" s="6">
        <f>SUM('Asset Planner'!G5:G26)</f>
        <v>1203428.6011218287</v>
      </c>
    </row>
    <row r="4" spans="1:2" x14ac:dyDescent="0.15">
      <c r="A4" s="2" t="s">
        <v>32</v>
      </c>
      <c r="B4" s="6">
        <f>SUM('Asset Planner'!H5:H26)</f>
        <v>11946.354779122343</v>
      </c>
    </row>
    <row r="5" spans="1:2" x14ac:dyDescent="0.15">
      <c r="A5" s="2" t="s">
        <v>33</v>
      </c>
      <c r="B5" s="6">
        <f>SUM('Asset Planner'!I5:I26)</f>
        <v>148359.36756905785</v>
      </c>
    </row>
    <row r="6" spans="1:2" x14ac:dyDescent="0.15">
      <c r="A6" s="2" t="s">
        <v>34</v>
      </c>
      <c r="B6" s="6">
        <f>SUM('Asset Planner'!L5:L26)</f>
        <v>103000</v>
      </c>
    </row>
    <row r="7" spans="1:2" x14ac:dyDescent="0.15">
      <c r="A7" s="2" t="s">
        <v>35</v>
      </c>
      <c r="B7" s="7">
        <f>IF(B3=0,"",MIN(1,B6/B3))</f>
        <v>8.5588791810319323E-2</v>
      </c>
    </row>
    <row r="9" spans="1:2" x14ac:dyDescent="0.15">
      <c r="A9" s="2" t="s">
        <v>36</v>
      </c>
      <c r="B9" s="2">
        <f>B6</f>
        <v>103000</v>
      </c>
    </row>
    <row r="10" spans="1:2" x14ac:dyDescent="0.15">
      <c r="A10" s="2" t="s">
        <v>37</v>
      </c>
      <c r="B10" s="2">
        <f>MAX(0,B3-B6)</f>
        <v>1100428.6011218287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Asset Planner</vt:lpstr>
      <vt:lpstr>How it works</vt:lpstr>
      <vt:lpstr>Dashboard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Ravi Sankar</cp:lastModifiedBy>
  <dcterms:created xsi:type="dcterms:W3CDTF">2025-09-10T07:17:02Z</dcterms:created>
  <dcterms:modified xsi:type="dcterms:W3CDTF">2025-09-12T06:55:30Z</dcterms:modified>
</cp:coreProperties>
</file>